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4840" windowHeight="16640" tabRatio="50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 Borcard</author>
  </authors>
  <commentList>
    <comment ref="A8" authorId="0">
      <text>
        <r>
          <rPr>
            <sz val="9"/>
            <rFont val="Verdana"/>
            <family val="0"/>
          </rPr>
          <t>Attention corrigé selon les roues choisies</t>
        </r>
      </text>
    </comment>
    <comment ref="D12" authorId="0">
      <text>
        <r>
          <rPr>
            <sz val="9"/>
            <rFont val="Verdana"/>
            <family val="0"/>
          </rPr>
          <t>Estimé selon litérature Internet</t>
        </r>
      </text>
    </comment>
    <comment ref="D13" authorId="0">
      <text>
        <r>
          <rPr>
            <sz val="9"/>
            <rFont val="Verdana"/>
            <family val="0"/>
          </rPr>
          <t>Estimé selon litérature Internet</t>
        </r>
      </text>
    </comment>
    <comment ref="D15" authorId="0">
      <text>
        <r>
          <rPr>
            <sz val="9"/>
            <rFont val="Verdana"/>
            <family val="0"/>
          </rPr>
          <t>Valeur de mon ergo Schwinn. Les valeurs d'un HT à friction son différentes</t>
        </r>
      </text>
    </comment>
    <comment ref="B17" authorId="0">
      <text>
        <r>
          <rPr>
            <sz val="9"/>
            <rFont val="Verdana"/>
            <family val="0"/>
          </rPr>
          <t xml:space="preserve">1 si roue lenticulaire arrière 0 sinon !
</t>
        </r>
      </text>
    </comment>
    <comment ref="B18" authorId="0">
      <text>
        <r>
          <rPr>
            <sz val="9"/>
            <rFont val="Verdana"/>
            <family val="0"/>
          </rPr>
          <t xml:space="preserve">1 simulation HT
</t>
        </r>
      </text>
    </comment>
  </commentList>
</comments>
</file>

<file path=xl/sharedStrings.xml><?xml version="1.0" encoding="utf-8"?>
<sst xmlns="http://schemas.openxmlformats.org/spreadsheetml/2006/main" count="40" uniqueCount="33">
  <si>
    <t>Vitesse translation</t>
  </si>
  <si>
    <t>Masse cycliste</t>
  </si>
  <si>
    <t>Masse vélo avec roues</t>
  </si>
  <si>
    <t>Masse équipement:casque,tenue,bidon ..</t>
  </si>
  <si>
    <t>Poids roue ar</t>
  </si>
  <si>
    <t>Poids roue lenticulaire</t>
  </si>
  <si>
    <t>Poids volant HT</t>
  </si>
  <si>
    <t>Poids roue av</t>
  </si>
  <si>
    <t>Energie cinétique roue lenticulaire ar</t>
  </si>
  <si>
    <t>Option roue lenticulaire ar</t>
  </si>
  <si>
    <t xml:space="preserve">Option HT fixe </t>
  </si>
  <si>
    <t>km/h</t>
  </si>
  <si>
    <t>m/s</t>
  </si>
  <si>
    <t>ω rd/s</t>
  </si>
  <si>
    <t>Description</t>
  </si>
  <si>
    <t>Rayon roue</t>
  </si>
  <si>
    <t>Energie cinétique rotation roue av</t>
  </si>
  <si>
    <t>Energie cinétique rotation roue ar</t>
  </si>
  <si>
    <t>Rayon giration estimé</t>
  </si>
  <si>
    <t>Energie cinétique volant HT</t>
  </si>
  <si>
    <t>kg</t>
  </si>
  <si>
    <t>m</t>
  </si>
  <si>
    <t>kg</t>
  </si>
  <si>
    <t>Energie cinétique translation</t>
  </si>
  <si>
    <t>kg</t>
  </si>
  <si>
    <t>Energie diverses (jambes,pédalier) Cadence  env. 80 tpm</t>
  </si>
  <si>
    <t>m</t>
  </si>
  <si>
    <t>Valeurs</t>
  </si>
  <si>
    <t>Unité</t>
  </si>
  <si>
    <t>joules</t>
  </si>
  <si>
    <t>Ratio</t>
  </si>
  <si>
    <t>Total</t>
  </si>
  <si>
    <t>Calcul de l'énergie cinetique d'un cycliste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</si>
</sst>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"/>
    <numFmt numFmtId="169" formatCode="0.00"/>
    <numFmt numFmtId="170" formatCode="0.0%"/>
    <numFmt numFmtId="171" formatCode="0.000"/>
    <numFmt numFmtId="172" formatCode="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170" fontId="0" fillId="0" borderId="0" xfId="0" applyNumberFormat="1" applyAlignment="1">
      <alignment horizontal="left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left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27.875" style="0" customWidth="1"/>
    <col min="3" max="3" width="6.875" style="0" customWidth="1"/>
  </cols>
  <sheetData>
    <row r="1" ht="12.75">
      <c r="A1" s="11" t="s">
        <v>32</v>
      </c>
    </row>
    <row r="3" spans="1:6" ht="12.75">
      <c r="A3" s="9" t="s">
        <v>14</v>
      </c>
      <c r="B3" s="19" t="s">
        <v>27</v>
      </c>
      <c r="C3" s="19" t="s">
        <v>28</v>
      </c>
      <c r="F3" s="8"/>
    </row>
    <row r="4" spans="1:3" ht="12.75">
      <c r="A4" s="10" t="s">
        <v>0</v>
      </c>
      <c r="B4" s="12">
        <v>45</v>
      </c>
      <c r="C4" s="1" t="s">
        <v>11</v>
      </c>
    </row>
    <row r="5" spans="1:5" ht="12.75">
      <c r="A5" s="10"/>
      <c r="B5" s="7">
        <f>B4/3.6</f>
        <v>12.5</v>
      </c>
      <c r="C5" s="1" t="s">
        <v>12</v>
      </c>
      <c r="D5" s="7"/>
      <c r="E5" s="7"/>
    </row>
    <row r="6" spans="1:5" ht="12.75">
      <c r="A6" s="10"/>
      <c r="B6" s="7">
        <f>B5/(2*PI()*B10)*2*PI()</f>
        <v>39.37007874015748</v>
      </c>
      <c r="C6" s="1" t="s">
        <v>13</v>
      </c>
      <c r="D6" s="7"/>
      <c r="E6" s="7"/>
    </row>
    <row r="7" spans="1:3" ht="12.75">
      <c r="A7" s="10" t="s">
        <v>1</v>
      </c>
      <c r="B7" s="12">
        <v>70</v>
      </c>
      <c r="C7" s="1" t="s">
        <v>20</v>
      </c>
    </row>
    <row r="8" spans="1:5" ht="12.75">
      <c r="A8" s="10" t="s">
        <v>2</v>
      </c>
      <c r="B8" s="12">
        <v>10</v>
      </c>
      <c r="C8" s="1" t="s">
        <v>20</v>
      </c>
      <c r="D8" s="2"/>
      <c r="E8" s="2"/>
    </row>
    <row r="9" spans="1:5" ht="12.75">
      <c r="A9" s="15" t="s">
        <v>3</v>
      </c>
      <c r="B9" s="12">
        <v>3</v>
      </c>
      <c r="C9" s="1" t="s">
        <v>24</v>
      </c>
      <c r="D9" s="2"/>
      <c r="E9" s="2"/>
    </row>
    <row r="10" spans="1:5" ht="12.75">
      <c r="A10" s="10" t="s">
        <v>15</v>
      </c>
      <c r="B10" s="13">
        <f>0.635/2</f>
        <v>0.3175</v>
      </c>
      <c r="C10" s="1" t="s">
        <v>21</v>
      </c>
      <c r="D10" s="2"/>
      <c r="E10" s="2"/>
    </row>
    <row r="11" spans="1:5" ht="12.75">
      <c r="A11" s="10"/>
      <c r="B11" s="2"/>
      <c r="D11" s="18" t="s">
        <v>18</v>
      </c>
      <c r="E11" s="2"/>
    </row>
    <row r="12" spans="1:5" ht="12.75">
      <c r="A12" s="10" t="s">
        <v>7</v>
      </c>
      <c r="B12" s="12">
        <v>1</v>
      </c>
      <c r="C12" s="1" t="s">
        <v>22</v>
      </c>
      <c r="D12" s="6">
        <f>B10*86%</f>
        <v>0.27305</v>
      </c>
      <c r="E12" s="1" t="s">
        <v>26</v>
      </c>
    </row>
    <row r="13" spans="1:5" ht="12.75">
      <c r="A13" s="10" t="s">
        <v>4</v>
      </c>
      <c r="B13" s="12">
        <v>1.5</v>
      </c>
      <c r="C13" s="1" t="s">
        <v>22</v>
      </c>
      <c r="D13" s="6">
        <f>B10*76%</f>
        <v>0.24130000000000001</v>
      </c>
      <c r="E13" s="1" t="s">
        <v>26</v>
      </c>
    </row>
    <row r="14" spans="1:7" ht="12.75">
      <c r="A14" s="10" t="s">
        <v>5</v>
      </c>
      <c r="B14" s="12">
        <v>1.8</v>
      </c>
      <c r="C14" s="1" t="s">
        <v>22</v>
      </c>
      <c r="D14" s="6">
        <f>B10</f>
        <v>0.3175</v>
      </c>
      <c r="E14" s="1" t="s">
        <v>26</v>
      </c>
      <c r="F14" s="2"/>
      <c r="G14" s="2"/>
    </row>
    <row r="15" spans="1:7" ht="12.75">
      <c r="A15" s="10" t="s">
        <v>6</v>
      </c>
      <c r="B15" s="12">
        <v>20</v>
      </c>
      <c r="C15" s="1" t="s">
        <v>22</v>
      </c>
      <c r="D15" s="6">
        <v>0.25</v>
      </c>
      <c r="E15" s="1" t="s">
        <v>26</v>
      </c>
      <c r="F15" s="2"/>
      <c r="G15" s="2"/>
    </row>
    <row r="16" spans="1:5" ht="12.75">
      <c r="A16" s="10"/>
      <c r="B16" s="2"/>
      <c r="C16" s="6"/>
      <c r="D16" s="2"/>
      <c r="E16" s="2"/>
    </row>
    <row r="17" spans="1:5" ht="12.75">
      <c r="A17" s="10" t="s">
        <v>9</v>
      </c>
      <c r="B17" s="22">
        <v>0</v>
      </c>
      <c r="D17" s="2"/>
      <c r="E17" s="2"/>
    </row>
    <row r="18" spans="1:5" ht="12.75">
      <c r="A18" s="10" t="s">
        <v>10</v>
      </c>
      <c r="B18" s="22">
        <v>0</v>
      </c>
      <c r="D18" s="2"/>
      <c r="E18" s="2"/>
    </row>
    <row r="19" spans="1:5" ht="12.75">
      <c r="A19" s="10"/>
      <c r="B19" s="2"/>
      <c r="C19" s="2"/>
      <c r="D19" s="2"/>
      <c r="E19" s="2"/>
    </row>
    <row r="20" spans="1:3" ht="12.75">
      <c r="A20" s="10"/>
      <c r="B20" s="19" t="s">
        <v>29</v>
      </c>
      <c r="C20" s="19" t="s">
        <v>30</v>
      </c>
    </row>
    <row r="21" spans="1:3" ht="12.75">
      <c r="A21" s="10" t="s">
        <v>23</v>
      </c>
      <c r="B21" s="21">
        <f>0.5*(B7+B8+B9)*POWER(B5,2)*(1-B18)</f>
        <v>6484.375</v>
      </c>
      <c r="C21" s="16">
        <f aca="true" t="shared" si="0" ref="C21:C26">B21/$B$27</f>
        <v>0.9773214327767704</v>
      </c>
    </row>
    <row r="22" spans="1:3" ht="12.75">
      <c r="A22" s="10" t="s">
        <v>16</v>
      </c>
      <c r="B22" s="21">
        <f>0.5*B12*POWER(D12,2)*POWER(B6,2)*(1-B18)</f>
        <v>57.78125000000001</v>
      </c>
      <c r="C22" s="16">
        <f t="shared" si="0"/>
        <v>0.008708758213032523</v>
      </c>
    </row>
    <row r="23" spans="1:3" ht="12.75">
      <c r="A23" s="10" t="s">
        <v>17</v>
      </c>
      <c r="B23" s="21">
        <f>0.5*B13*POWER(D13,2)*POWER(B6,2)*(1-B17)</f>
        <v>67.68750000000001</v>
      </c>
      <c r="C23" s="16">
        <f t="shared" si="0"/>
        <v>0.010201822763346916</v>
      </c>
    </row>
    <row r="24" spans="1:3" ht="12.75">
      <c r="A24" s="10" t="s">
        <v>8</v>
      </c>
      <c r="B24" s="21">
        <f>0.5*B14*POWER(D14,2)*POWER(B6,2)*B17</f>
        <v>0</v>
      </c>
      <c r="C24" s="16">
        <f t="shared" si="0"/>
        <v>0</v>
      </c>
    </row>
    <row r="25" spans="1:3" ht="12.75">
      <c r="A25" s="10" t="s">
        <v>19</v>
      </c>
      <c r="B25" s="21">
        <f>0.5*B15*POWER(D15,2)*POWER(B6,2)*B18</f>
        <v>0</v>
      </c>
      <c r="C25" s="16">
        <f t="shared" si="0"/>
        <v>0</v>
      </c>
    </row>
    <row r="26" spans="1:3" ht="25.5">
      <c r="A26" s="14" t="s">
        <v>25</v>
      </c>
      <c r="B26" s="21">
        <f>25</f>
        <v>25</v>
      </c>
      <c r="C26" s="16">
        <f t="shared" si="0"/>
        <v>0.0037679862468501988</v>
      </c>
    </row>
    <row r="27" spans="1:3" ht="12.75">
      <c r="A27" s="20" t="s">
        <v>31</v>
      </c>
      <c r="B27" s="17">
        <f>SUM(B21:B26)</f>
        <v>6634.84375</v>
      </c>
      <c r="C27" s="1"/>
    </row>
    <row r="29" ht="13.5">
      <c r="A29" s="3"/>
    </row>
    <row r="30" ht="12.75">
      <c r="A30" s="4"/>
    </row>
    <row r="31" ht="13.5">
      <c r="A31" s="5"/>
    </row>
    <row r="32" ht="12.75">
      <c r="A32" s="4"/>
    </row>
    <row r="33" ht="13.5">
      <c r="A33" s="5"/>
    </row>
    <row r="34" ht="12.75">
      <c r="A34" s="4"/>
    </row>
  </sheetData>
  <printOptions/>
  <pageMargins left="0.75" right="0.75" top="1" bottom="1" header="0.5" footer="0.5"/>
  <pageSetup orientation="portrait" paperSize="9"/>
  <colBreaks count="1" manualBreakCount="1">
    <brk id="5" max="65535" man="1"/>
  </colBreaks>
  <legacy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&#x4;Home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Borcard</dc:creator>
  <cp:keywords/>
  <dc:description/>
  <cp:lastModifiedBy>Ivan Borcard</cp:lastModifiedBy>
  <dcterms:created xsi:type="dcterms:W3CDTF">2012-11-06T13:24:06Z</dcterms:created>
  <dcterms:modified xsi:type="dcterms:W3CDTF">2012-11-12T11:00:33Z</dcterms:modified>
  <cp:category/>
  <cp:version/>
  <cp:contentType/>
  <cp:contentStatus/>
</cp:coreProperties>
</file>